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ngsir (2)" sheetId="4" r:id="rId1"/>
    <sheet name="Mangsir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G14" i="4"/>
  <c r="D13"/>
  <c r="E13"/>
  <c r="F13"/>
  <c r="G13"/>
  <c r="C13"/>
  <c r="G12"/>
  <c r="F12"/>
  <c r="E12"/>
  <c r="D12"/>
  <c r="C12"/>
  <c r="G11" l="1"/>
  <c r="F11"/>
  <c r="E11"/>
  <c r="D11"/>
  <c r="C11"/>
  <c r="G10" l="1"/>
  <c r="F10"/>
  <c r="D10"/>
  <c r="E10"/>
  <c r="C10"/>
  <c r="F18" i="1" l="1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15"/>
  <c r="G15"/>
  <c r="F16"/>
  <c r="G16"/>
  <c r="F17"/>
  <c r="G17"/>
  <c r="G14"/>
  <c r="F14"/>
  <c r="G11"/>
  <c r="F11"/>
  <c r="D29"/>
  <c r="D28"/>
  <c r="E28"/>
  <c r="F28"/>
  <c r="C29"/>
  <c r="C28"/>
  <c r="D12"/>
  <c r="E12"/>
  <c r="E29" s="1"/>
  <c r="F12"/>
  <c r="G12"/>
  <c r="C12"/>
  <c r="G28" l="1"/>
  <c r="F29"/>
  <c r="G29"/>
  <c r="G30"/>
</calcChain>
</file>

<file path=xl/sharedStrings.xml><?xml version="1.0" encoding="utf-8"?>
<sst xmlns="http://schemas.openxmlformats.org/spreadsheetml/2006/main" count="66" uniqueCount="42">
  <si>
    <t>घरेलु तथा साना उद्योग कार्यालय</t>
  </si>
  <si>
    <r>
      <t>आर्थिक बर्ष:- </t>
    </r>
    <r>
      <rPr>
        <sz val="11"/>
        <color theme="1"/>
        <rFont val="Arial"/>
        <family val="2"/>
      </rPr>
      <t>   २०७७/७८</t>
    </r>
  </si>
  <si>
    <t>खर्च/वित्तीय सङ्केत नं</t>
  </si>
  <si>
    <t>खर्च/वित्तीय सङ्केतको नाम</t>
  </si>
  <si>
    <t>अन्तिम बजेट</t>
  </si>
  <si>
    <t>गत महिना सम्मको खर्च</t>
  </si>
  <si>
    <t>यस महिनाको खर्च</t>
  </si>
  <si>
    <t>यस महिना सम्मको खर्च</t>
  </si>
  <si>
    <t>बाँकी बजेट</t>
  </si>
  <si>
    <t>कुल जम्मा</t>
  </si>
  <si>
    <t>तयार गर्नेको दस्तखतः</t>
  </si>
  <si>
    <t>नामः</t>
  </si>
  <si>
    <t>दर्जाः</t>
  </si>
  <si>
    <t>मितिः</t>
  </si>
  <si>
    <t>प्रमाणित गर्नेको दस्तखतः</t>
  </si>
  <si>
    <t>मंसीर  महिनासम्मको विवरण</t>
  </si>
  <si>
    <t>प्रगति विवरण</t>
  </si>
  <si>
    <t>हालसम्मको प्रगति ( %प्रतिशतमा )</t>
  </si>
  <si>
    <t xml:space="preserve">पुजीग कार्यक्रम </t>
  </si>
  <si>
    <t>पुजीगत तर्फको जम्मा</t>
  </si>
  <si>
    <t>चालु कार्यक्रम</t>
  </si>
  <si>
    <t xml:space="preserve"> चालु तर्फको जम्मा</t>
  </si>
  <si>
    <t>बजेट उपशीर्षक :   ३०७०००१७ र ३०७०००१७ औद्योगिक प्रवर्द्धन तथा विकास कार्यक्रम (चालु तथा पुजीगत)</t>
  </si>
  <si>
    <t>प्रदेशका १५ पालिकामा औद्योगिक ग्राम विस्तृत अध्ययन</t>
  </si>
  <si>
    <t xml:space="preserve">j]e;fO^ / l*lh^n j*fkq lgdf{)f </t>
  </si>
  <si>
    <t xml:space="preserve">ljkGgd'vL cfod'Nfs ;Lk ljsf; tflnd </t>
  </si>
  <si>
    <t xml:space="preserve">lhNnf:t/df nB",#/]n" tyf ;fgf pBf]uLx?nfO{ k|ljlw x:tfGt/)f </t>
  </si>
  <si>
    <t xml:space="preserve">pBf]u lbj; dgfpg] </t>
  </si>
  <si>
    <t xml:space="preserve">leGg Ifdtf / Psn dlxnf ;Lk ljsf; tyf /f]huf/ sfo{qmd </t>
  </si>
  <si>
    <t xml:space="preserve">;+rflnt pBdLx?sf] pBf]u :t/f]GgtL tflnd </t>
  </si>
  <si>
    <t xml:space="preserve">k/Dk/fut ;Lk / k|ljlwdf cfwf/Lt gof pBdL tof/ </t>
  </si>
  <si>
    <t xml:space="preserve">sf]z]nL#/ ;+rfngsf nflu ;xof]u </t>
  </si>
  <si>
    <t xml:space="preserve">#/]n" tyf ;fgf pBf]ux?sf] cg"udg </t>
  </si>
  <si>
    <t xml:space="preserve">#/]n" tyf ;fgf sfof{nox?sf] clen]v Joj:yfkg </t>
  </si>
  <si>
    <t xml:space="preserve">cfGt/Ls pTkfbgsf] d]nf k|b{zgL </t>
  </si>
  <si>
    <t xml:space="preserve">d"Qm sd}of, sdn/L,dfझL,s"dfn,xlnof tyf nf]kGd"v, l;dfGts[tnfO{ ;Lkd"ns tflnd </t>
  </si>
  <si>
    <t xml:space="preserve">pTkflbt j:t"sf] u')f:t/ / n]jlnङ ;DaGwdf cled'vLs/)f uf]i&amp;L </t>
  </si>
  <si>
    <t>अदुवा उद्योगलाई अनुदान</t>
  </si>
  <si>
    <t>सि नं</t>
  </si>
  <si>
    <t>कार्यक्रमको नाम</t>
  </si>
  <si>
    <t>औद्योगिक विकास तथा प्रवर्द्धन कार्यक्रम</t>
  </si>
  <si>
    <t>वाणिज्य तथा आपूर्ति व्यवस्थापन कार्यक्रम</t>
  </si>
</sst>
</file>

<file path=xl/styles.xml><?xml version="1.0" encoding="utf-8"?>
<styleSheet xmlns="http://schemas.openxmlformats.org/spreadsheetml/2006/main">
  <numFmts count="2">
    <numFmt numFmtId="164" formatCode="[$-4000439]0"/>
    <numFmt numFmtId="165" formatCode="[$-4000439]#,##0.00"/>
  </numFmts>
  <fonts count="10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Fontasy Himali"/>
      <family val="5"/>
    </font>
    <font>
      <sz val="10"/>
      <color rgb="FF000000"/>
      <name val="Siddhi"/>
      <family val="5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wrapText="1" indent="1"/>
    </xf>
    <xf numFmtId="0" fontId="6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7" fillId="0" borderId="0" xfId="0" applyFont="1"/>
    <xf numFmtId="165" fontId="5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7" fillId="0" borderId="1" xfId="0" applyNumberFormat="1" applyFont="1" applyBorder="1"/>
    <xf numFmtId="0" fontId="7" fillId="0" borderId="1" xfId="0" applyFont="1" applyBorder="1" applyAlignment="1">
      <alignment wrapText="1"/>
    </xf>
    <xf numFmtId="165" fontId="5" fillId="0" borderId="5" xfId="0" applyNumberFormat="1" applyFont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 indent="1"/>
    </xf>
    <xf numFmtId="165" fontId="0" fillId="0" borderId="1" xfId="0" applyNumberFormat="1" applyBorder="1"/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164" fontId="7" fillId="0" borderId="6" xfId="0" applyNumberFormat="1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8" xfId="0" applyNumberFormat="1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24;&#2342;&#2381;&#2351;&#2379;&#2327;&#2367;&#2325;%20&#2346;&#2381;&#2352;&#2357;&#2352;&#2381;&#2342;&#2381;&#2343;&#2344;%20&#2340;&#2341;&#2366;%20&#2357;&#2367;&#2325;&#2366;&#2360;%20&#2325;&#2366;&#2352;&#2381;&#2351;&#2325;&#2381;&#2352;&#23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7;&#2366;&#2339;&#2367;&#2332;&#2381;&#2351;%20&#2340;&#2341;&#2366;%20&#2310;&#2346;&#2370;&#2352;&#2381;&#2340;&#2367;%20&#2357;&#2381;&#2351;&#2357;&#2360;&#2381;&#2341;&#2366;&#2346;&#2344;%20&#2325;&#2366;&#2352;&#2381;&#2351;&#2325;&#2381;&#2352;&#235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328;&#2352;&#2375;&#2354;&#2369;%20&#2340;&#2341;&#2366;%20&#2360;&#2366;&#2344;&#2366;%20&#2313;&#2342;&#2381;&#2351;&#2379;&#2327;%20&#2325;&#2366;&#2352;&#2381;&#2351;&#2366;&#2354;&#235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ngsir"/>
      <sheetName val="Sheet2"/>
      <sheetName val="Sheet3"/>
    </sheetNames>
    <sheetDataSet>
      <sheetData sheetId="0">
        <row r="29">
          <cell r="C29">
            <v>9200000</v>
          </cell>
          <cell r="D29">
            <v>70898</v>
          </cell>
          <cell r="E29">
            <v>212000</v>
          </cell>
          <cell r="F29">
            <v>282898</v>
          </cell>
          <cell r="G29">
            <v>8917102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8">
          <cell r="C18">
            <v>1200000</v>
          </cell>
          <cell r="D18">
            <v>56175</v>
          </cell>
          <cell r="E18">
            <v>85023</v>
          </cell>
          <cell r="F18">
            <v>141198</v>
          </cell>
          <cell r="G18">
            <v>1058802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ngsir (2)"/>
      <sheetName val="Mangsir"/>
      <sheetName val="Sheet2"/>
      <sheetName val="Sheet3"/>
    </sheetNames>
    <sheetDataSet>
      <sheetData sheetId="0">
        <row r="17">
          <cell r="C17">
            <v>5423000</v>
          </cell>
          <cell r="D17">
            <v>1428965.6</v>
          </cell>
          <cell r="E17">
            <v>337453.2</v>
          </cell>
          <cell r="F17">
            <v>1766418.8</v>
          </cell>
          <cell r="G17">
            <v>3656581.2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topLeftCell="A9" workbookViewId="0">
      <selection activeCell="I19" sqref="I19"/>
    </sheetView>
  </sheetViews>
  <sheetFormatPr defaultRowHeight="15"/>
  <cols>
    <col min="2" max="2" width="26" customWidth="1"/>
    <col min="3" max="3" width="21.28515625" customWidth="1"/>
    <col min="4" max="4" width="17" customWidth="1"/>
    <col min="5" max="5" width="17.5703125" customWidth="1"/>
    <col min="6" max="6" width="21.140625" customWidth="1"/>
    <col min="7" max="7" width="22.7109375" customWidth="1"/>
  </cols>
  <sheetData>
    <row r="1" spans="1:7" ht="18" customHeight="1">
      <c r="A1" s="22" t="s">
        <v>0</v>
      </c>
      <c r="B1" s="22"/>
      <c r="C1" s="22"/>
      <c r="D1" s="22"/>
      <c r="E1" s="22"/>
      <c r="F1" s="22"/>
    </row>
    <row r="2" spans="1:7" ht="16.5" customHeight="1">
      <c r="A2" s="23"/>
      <c r="B2" s="23"/>
      <c r="C2" s="23"/>
      <c r="D2" s="23"/>
      <c r="E2" s="23"/>
      <c r="F2" s="23"/>
    </row>
    <row r="3" spans="1:7">
      <c r="A3" s="24"/>
      <c r="B3" s="24"/>
      <c r="C3" s="24"/>
      <c r="D3" s="24"/>
      <c r="E3" s="24"/>
      <c r="F3" s="24"/>
    </row>
    <row r="4" spans="1:7" ht="18" customHeight="1">
      <c r="A4" s="22" t="s">
        <v>16</v>
      </c>
      <c r="B4" s="22"/>
      <c r="C4" s="22"/>
      <c r="D4" s="22"/>
      <c r="E4" s="22"/>
      <c r="F4" s="22"/>
    </row>
    <row r="5" spans="1:7" ht="16.5" customHeight="1">
      <c r="A5" s="23" t="s">
        <v>15</v>
      </c>
      <c r="B5" s="23"/>
      <c r="C5" s="23"/>
      <c r="D5" s="23"/>
      <c r="E5" s="23"/>
      <c r="F5" s="23"/>
    </row>
    <row r="6" spans="1:7" ht="15" customHeight="1">
      <c r="A6" s="25"/>
      <c r="B6" s="25"/>
      <c r="C6" s="25"/>
      <c r="D6" s="25"/>
      <c r="E6" s="25"/>
      <c r="F6" s="25"/>
    </row>
    <row r="7" spans="1:7" ht="15" customHeight="1">
      <c r="A7" s="20" t="s">
        <v>1</v>
      </c>
      <c r="B7" s="20"/>
      <c r="C7" s="20"/>
    </row>
    <row r="8" spans="1:7" s="7" customFormat="1" ht="29.25" customHeight="1">
      <c r="A8" s="32" t="s">
        <v>22</v>
      </c>
      <c r="B8" s="32"/>
      <c r="C8" s="32"/>
      <c r="D8" s="32"/>
      <c r="E8" s="32"/>
      <c r="F8" s="32"/>
      <c r="G8" s="32"/>
    </row>
    <row r="9" spans="1:7" ht="46.5" customHeight="1">
      <c r="A9" s="2" t="s">
        <v>38</v>
      </c>
      <c r="B9" s="2" t="s">
        <v>39</v>
      </c>
      <c r="C9" s="2" t="s">
        <v>4</v>
      </c>
      <c r="D9" s="2" t="s">
        <v>5</v>
      </c>
      <c r="E9" s="2" t="s">
        <v>6</v>
      </c>
      <c r="F9" s="2" t="s">
        <v>7</v>
      </c>
      <c r="G9" s="2" t="s">
        <v>8</v>
      </c>
    </row>
    <row r="10" spans="1:7" ht="48" customHeight="1">
      <c r="A10" s="33">
        <v>1</v>
      </c>
      <c r="B10" s="11" t="s">
        <v>40</v>
      </c>
      <c r="C10" s="35">
        <f>[1]Mangsir!$C$29</f>
        <v>9200000</v>
      </c>
      <c r="D10" s="36">
        <f>[1]Mangsir!$D$29</f>
        <v>70898</v>
      </c>
      <c r="E10" s="36">
        <f>[1]Mangsir!$E$29</f>
        <v>212000</v>
      </c>
      <c r="F10" s="36">
        <f>[1]Mangsir!$F$29</f>
        <v>282898</v>
      </c>
      <c r="G10" s="37">
        <f>[1]Mangsir!$G$29</f>
        <v>8917102</v>
      </c>
    </row>
    <row r="11" spans="1:7" ht="33">
      <c r="A11" s="34">
        <v>2</v>
      </c>
      <c r="B11" s="15" t="s">
        <v>41</v>
      </c>
      <c r="C11" s="38">
        <f>[2]Sheet1!$C$18</f>
        <v>1200000</v>
      </c>
      <c r="D11" s="35">
        <f>[2]Sheet1!$D$18</f>
        <v>56175</v>
      </c>
      <c r="E11" s="35">
        <f>[2]Sheet1!$E$18</f>
        <v>85023</v>
      </c>
      <c r="F11" s="35">
        <f>[2]Sheet1!$F$18</f>
        <v>141198</v>
      </c>
      <c r="G11" s="35">
        <f>[2]Sheet1!$G$18</f>
        <v>1058802</v>
      </c>
    </row>
    <row r="12" spans="1:7" ht="33">
      <c r="A12" s="34">
        <v>3</v>
      </c>
      <c r="B12" s="15" t="s">
        <v>0</v>
      </c>
      <c r="C12" s="35">
        <f>'[3]Mangsir (2)'!$C$17</f>
        <v>5423000</v>
      </c>
      <c r="D12" s="35">
        <f>'[3]Mangsir (2)'!$D$17</f>
        <v>1428965.6</v>
      </c>
      <c r="E12" s="35">
        <f>'[3]Mangsir (2)'!$E$17</f>
        <v>337453.2</v>
      </c>
      <c r="F12" s="35">
        <f>'[3]Mangsir (2)'!$F$17</f>
        <v>1766418.8</v>
      </c>
      <c r="G12" s="35">
        <f>'[3]Mangsir (2)'!$G$17</f>
        <v>3656581.2</v>
      </c>
    </row>
    <row r="13" spans="1:7" s="7" customFormat="1" ht="30" customHeight="1">
      <c r="A13" s="21" t="s">
        <v>9</v>
      </c>
      <c r="B13" s="21"/>
      <c r="C13" s="39">
        <f>SUM(C10:C12)</f>
        <v>15823000</v>
      </c>
      <c r="D13" s="40">
        <f t="shared" ref="D13:G13" si="0">SUM(D10:D12)</f>
        <v>1556038.6</v>
      </c>
      <c r="E13" s="40">
        <f t="shared" si="0"/>
        <v>634476.19999999995</v>
      </c>
      <c r="F13" s="40">
        <f t="shared" si="0"/>
        <v>2190514.7999999998</v>
      </c>
      <c r="G13" s="40">
        <f t="shared" si="0"/>
        <v>13632485.199999999</v>
      </c>
    </row>
    <row r="14" spans="1:7" s="7" customFormat="1" ht="28.5" customHeight="1">
      <c r="A14" s="17" t="s">
        <v>17</v>
      </c>
      <c r="B14" s="18"/>
      <c r="C14" s="19"/>
      <c r="D14" s="6"/>
      <c r="E14" s="6"/>
      <c r="F14" s="6"/>
      <c r="G14" s="9">
        <f>F13/C13*100</f>
        <v>13.843865259432469</v>
      </c>
    </row>
    <row r="15" spans="1:7">
      <c r="A15" s="1"/>
    </row>
    <row r="16" spans="1:7" ht="26.25">
      <c r="A16" s="1"/>
      <c r="B16" s="1" t="s">
        <v>10</v>
      </c>
      <c r="F16" s="1" t="s">
        <v>14</v>
      </c>
    </row>
    <row r="17" spans="1:6">
      <c r="A17" s="1"/>
      <c r="B17" s="1" t="s">
        <v>11</v>
      </c>
      <c r="F17" s="1" t="s">
        <v>11</v>
      </c>
    </row>
    <row r="18" spans="1:6">
      <c r="A18" s="1"/>
      <c r="B18" s="1" t="s">
        <v>12</v>
      </c>
      <c r="F18" s="1" t="s">
        <v>12</v>
      </c>
    </row>
    <row r="19" spans="1:6">
      <c r="A19" s="1"/>
      <c r="B19" s="1" t="s">
        <v>13</v>
      </c>
      <c r="F19" s="1" t="s">
        <v>13</v>
      </c>
    </row>
    <row r="20" spans="1:6">
      <c r="A20" s="1"/>
    </row>
  </sheetData>
  <mergeCells count="10">
    <mergeCell ref="A14:C14"/>
    <mergeCell ref="A7:C7"/>
    <mergeCell ref="A8:G8"/>
    <mergeCell ref="A13:B13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A9" sqref="A9"/>
    </sheetView>
  </sheetViews>
  <sheetFormatPr defaultRowHeight="15"/>
  <cols>
    <col min="2" max="2" width="26" customWidth="1"/>
    <col min="3" max="3" width="21.28515625" customWidth="1"/>
    <col min="4" max="4" width="17" customWidth="1"/>
    <col min="5" max="5" width="17.5703125" customWidth="1"/>
    <col min="6" max="6" width="21.140625" customWidth="1"/>
    <col min="7" max="7" width="22.7109375" customWidth="1"/>
  </cols>
  <sheetData>
    <row r="1" spans="1:7" ht="18" customHeight="1">
      <c r="A1" s="22" t="s">
        <v>0</v>
      </c>
      <c r="B1" s="22"/>
      <c r="C1" s="22"/>
      <c r="D1" s="22"/>
      <c r="E1" s="22"/>
      <c r="F1" s="22"/>
    </row>
    <row r="2" spans="1:7" ht="16.5" customHeight="1">
      <c r="A2" s="23"/>
      <c r="B2" s="23"/>
      <c r="C2" s="23"/>
      <c r="D2" s="23"/>
      <c r="E2" s="23"/>
      <c r="F2" s="23"/>
    </row>
    <row r="3" spans="1:7">
      <c r="A3" s="24"/>
      <c r="B3" s="24"/>
      <c r="C3" s="24"/>
      <c r="D3" s="24"/>
      <c r="E3" s="24"/>
      <c r="F3" s="24"/>
    </row>
    <row r="4" spans="1:7" ht="18" customHeight="1">
      <c r="A4" s="22" t="s">
        <v>16</v>
      </c>
      <c r="B4" s="22"/>
      <c r="C4" s="22"/>
      <c r="D4" s="22"/>
      <c r="E4" s="22"/>
      <c r="F4" s="22"/>
    </row>
    <row r="5" spans="1:7" ht="16.5" customHeight="1">
      <c r="A5" s="23" t="s">
        <v>15</v>
      </c>
      <c r="B5" s="23"/>
      <c r="C5" s="23"/>
      <c r="D5" s="23"/>
      <c r="E5" s="23"/>
      <c r="F5" s="23"/>
    </row>
    <row r="6" spans="1:7" ht="15" customHeight="1">
      <c r="A6" s="25"/>
      <c r="B6" s="25"/>
      <c r="C6" s="25"/>
      <c r="D6" s="25"/>
      <c r="E6" s="25"/>
      <c r="F6" s="25"/>
    </row>
    <row r="7" spans="1:7" ht="15" customHeight="1">
      <c r="A7" s="20" t="s">
        <v>1</v>
      </c>
      <c r="B7" s="20"/>
      <c r="C7" s="20"/>
    </row>
    <row r="8" spans="1:7" s="7" customFormat="1" ht="29.25" customHeight="1">
      <c r="A8" s="32" t="s">
        <v>22</v>
      </c>
      <c r="B8" s="32"/>
      <c r="C8" s="32"/>
      <c r="D8" s="32"/>
      <c r="E8" s="32"/>
      <c r="F8" s="32"/>
      <c r="G8" s="32"/>
    </row>
    <row r="9" spans="1:7" ht="46.5" customHeight="1">
      <c r="A9" s="2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  <c r="G9" s="2" t="s">
        <v>8</v>
      </c>
    </row>
    <row r="10" spans="1:7">
      <c r="A10" s="26" t="s">
        <v>18</v>
      </c>
      <c r="B10" s="27"/>
      <c r="C10" s="27"/>
      <c r="D10" s="27"/>
      <c r="E10" s="27"/>
      <c r="F10" s="27"/>
      <c r="G10" s="28"/>
    </row>
    <row r="11" spans="1:7" ht="48" customHeight="1">
      <c r="A11" s="10">
        <v>31135</v>
      </c>
      <c r="B11" s="11" t="s">
        <v>23</v>
      </c>
      <c r="C11" s="5">
        <v>1500000</v>
      </c>
      <c r="D11" s="10">
        <v>0</v>
      </c>
      <c r="E11" s="10">
        <v>0</v>
      </c>
      <c r="F11" s="10">
        <f>D11+E11</f>
        <v>0</v>
      </c>
      <c r="G11" s="16">
        <f>C11-F11</f>
        <v>1500000</v>
      </c>
    </row>
    <row r="12" spans="1:7" s="7" customFormat="1">
      <c r="A12" s="12" t="s">
        <v>19</v>
      </c>
      <c r="B12" s="13"/>
      <c r="C12" s="8">
        <f>SUM(C11:C11)</f>
        <v>1500000</v>
      </c>
      <c r="D12" s="8">
        <f>SUM(D11:D11)</f>
        <v>0</v>
      </c>
      <c r="E12" s="8">
        <f>SUM(E11:E11)</f>
        <v>0</v>
      </c>
      <c r="F12" s="8">
        <f>SUM(F11:F11)</f>
        <v>0</v>
      </c>
      <c r="G12" s="8">
        <f>SUM(G11:G11)</f>
        <v>1500000</v>
      </c>
    </row>
    <row r="13" spans="1:7" s="7" customFormat="1">
      <c r="A13" s="29" t="s">
        <v>20</v>
      </c>
      <c r="B13" s="30"/>
      <c r="C13" s="30"/>
      <c r="D13" s="30"/>
      <c r="E13" s="30"/>
      <c r="F13" s="30"/>
      <c r="G13" s="31"/>
    </row>
    <row r="14" spans="1:7" ht="33">
      <c r="A14" s="3">
        <v>22412</v>
      </c>
      <c r="B14" s="15" t="s">
        <v>24</v>
      </c>
      <c r="C14" s="4">
        <v>100000</v>
      </c>
      <c r="D14" s="5">
        <v>0</v>
      </c>
      <c r="E14" s="5">
        <v>0</v>
      </c>
      <c r="F14" s="5">
        <f>D14+E14</f>
        <v>0</v>
      </c>
      <c r="G14" s="5">
        <f>C14-F14</f>
        <v>100000</v>
      </c>
    </row>
    <row r="15" spans="1:7" ht="33">
      <c r="A15" s="3">
        <v>22512</v>
      </c>
      <c r="B15" s="15" t="s">
        <v>25</v>
      </c>
      <c r="C15" s="5">
        <v>300000</v>
      </c>
      <c r="D15" s="5">
        <v>0</v>
      </c>
      <c r="E15" s="5">
        <v>112000</v>
      </c>
      <c r="F15" s="5">
        <f t="shared" ref="F15:F18" si="0">D15+E15</f>
        <v>112000</v>
      </c>
      <c r="G15" s="5">
        <f t="shared" ref="G15:G18" si="1">C15-F15</f>
        <v>188000</v>
      </c>
    </row>
    <row r="16" spans="1:7" ht="49.5">
      <c r="A16" s="3">
        <v>22512</v>
      </c>
      <c r="B16" s="15" t="s">
        <v>26</v>
      </c>
      <c r="C16" s="5">
        <v>1200000</v>
      </c>
      <c r="D16" s="5">
        <v>0</v>
      </c>
      <c r="E16" s="5">
        <v>0</v>
      </c>
      <c r="F16" s="5">
        <f t="shared" si="0"/>
        <v>0</v>
      </c>
      <c r="G16" s="5">
        <f t="shared" si="1"/>
        <v>1200000</v>
      </c>
    </row>
    <row r="17" spans="1:7" ht="16.5">
      <c r="A17" s="3">
        <v>22512</v>
      </c>
      <c r="B17" s="15" t="s">
        <v>27</v>
      </c>
      <c r="C17" s="5">
        <v>50000</v>
      </c>
      <c r="D17" s="5">
        <v>50000</v>
      </c>
      <c r="E17" s="5">
        <v>0</v>
      </c>
      <c r="F17" s="5">
        <f t="shared" si="0"/>
        <v>50000</v>
      </c>
      <c r="G17" s="5">
        <f t="shared" si="1"/>
        <v>0</v>
      </c>
    </row>
    <row r="18" spans="1:7" ht="82.5">
      <c r="A18" s="3">
        <v>22512</v>
      </c>
      <c r="B18" s="15" t="s">
        <v>35</v>
      </c>
      <c r="C18" s="5">
        <v>150000</v>
      </c>
      <c r="D18" s="4">
        <v>0</v>
      </c>
      <c r="E18" s="4">
        <v>0</v>
      </c>
      <c r="F18" s="5">
        <f t="shared" si="0"/>
        <v>0</v>
      </c>
      <c r="G18" s="5">
        <f t="shared" si="1"/>
        <v>150000</v>
      </c>
    </row>
    <row r="19" spans="1:7" ht="49.5">
      <c r="A19" s="3">
        <v>22512</v>
      </c>
      <c r="B19" s="15" t="s">
        <v>28</v>
      </c>
      <c r="C19" s="5">
        <v>200000</v>
      </c>
      <c r="D19" s="5">
        <v>0</v>
      </c>
      <c r="E19" s="5">
        <v>100000</v>
      </c>
      <c r="F19" s="5">
        <f t="shared" ref="F19:F27" si="2">D19+E19</f>
        <v>100000</v>
      </c>
      <c r="G19" s="5">
        <f t="shared" ref="G19:G27" si="3">C19-F19</f>
        <v>100000</v>
      </c>
    </row>
    <row r="20" spans="1:7" ht="33">
      <c r="A20" s="3">
        <v>22512</v>
      </c>
      <c r="B20" s="15" t="s">
        <v>29</v>
      </c>
      <c r="C20" s="5">
        <v>300000</v>
      </c>
      <c r="D20" s="4">
        <v>0</v>
      </c>
      <c r="E20" s="4">
        <v>0</v>
      </c>
      <c r="F20" s="5">
        <f t="shared" si="2"/>
        <v>0</v>
      </c>
      <c r="G20" s="5">
        <f t="shared" si="3"/>
        <v>300000</v>
      </c>
    </row>
    <row r="21" spans="1:7" ht="49.5">
      <c r="A21" s="3">
        <v>22512</v>
      </c>
      <c r="B21" s="15" t="s">
        <v>30</v>
      </c>
      <c r="C21" s="5">
        <v>4000000</v>
      </c>
      <c r="D21" s="4">
        <v>0</v>
      </c>
      <c r="E21" s="4">
        <v>0</v>
      </c>
      <c r="F21" s="5">
        <f t="shared" si="2"/>
        <v>0</v>
      </c>
      <c r="G21" s="5">
        <f t="shared" si="3"/>
        <v>4000000</v>
      </c>
    </row>
    <row r="22" spans="1:7" ht="49.5">
      <c r="A22" s="3">
        <v>22512</v>
      </c>
      <c r="B22" s="15" t="s">
        <v>36</v>
      </c>
      <c r="C22" s="5">
        <v>100000</v>
      </c>
      <c r="D22" s="4">
        <v>0</v>
      </c>
      <c r="E22" s="4">
        <v>0</v>
      </c>
      <c r="F22" s="5">
        <f t="shared" si="2"/>
        <v>0</v>
      </c>
      <c r="G22" s="5">
        <f t="shared" si="3"/>
        <v>100000</v>
      </c>
    </row>
    <row r="23" spans="1:7" ht="33">
      <c r="A23" s="3">
        <v>22522</v>
      </c>
      <c r="B23" s="15" t="s">
        <v>31</v>
      </c>
      <c r="C23" s="5">
        <v>300000</v>
      </c>
      <c r="D23" s="5">
        <v>0</v>
      </c>
      <c r="E23" s="5">
        <v>0</v>
      </c>
      <c r="F23" s="5">
        <f t="shared" si="2"/>
        <v>0</v>
      </c>
      <c r="G23" s="5">
        <f t="shared" si="3"/>
        <v>300000</v>
      </c>
    </row>
    <row r="24" spans="1:7" ht="16.5">
      <c r="A24" s="3">
        <v>22522</v>
      </c>
      <c r="B24" s="15" t="s">
        <v>37</v>
      </c>
      <c r="C24" s="5">
        <v>500000</v>
      </c>
      <c r="D24" s="5">
        <v>0</v>
      </c>
      <c r="E24" s="5">
        <v>0</v>
      </c>
      <c r="F24" s="5">
        <f t="shared" si="2"/>
        <v>0</v>
      </c>
      <c r="G24" s="5">
        <f t="shared" si="3"/>
        <v>500000</v>
      </c>
    </row>
    <row r="25" spans="1:7" ht="33">
      <c r="A25" s="3">
        <v>22522</v>
      </c>
      <c r="B25" s="15" t="s">
        <v>32</v>
      </c>
      <c r="C25" s="5">
        <v>100000</v>
      </c>
      <c r="D25" s="4">
        <v>20898</v>
      </c>
      <c r="E25" s="4"/>
      <c r="F25" s="5">
        <f t="shared" si="2"/>
        <v>20898</v>
      </c>
      <c r="G25" s="5">
        <f t="shared" si="3"/>
        <v>79102</v>
      </c>
    </row>
    <row r="26" spans="1:7" ht="49.5">
      <c r="A26" s="3">
        <v>22522</v>
      </c>
      <c r="B26" s="15" t="s">
        <v>33</v>
      </c>
      <c r="C26" s="5">
        <v>100000</v>
      </c>
      <c r="D26" s="4">
        <v>0</v>
      </c>
      <c r="E26" s="4">
        <v>0</v>
      </c>
      <c r="F26" s="5">
        <f t="shared" si="2"/>
        <v>0</v>
      </c>
      <c r="G26" s="5">
        <f t="shared" si="3"/>
        <v>100000</v>
      </c>
    </row>
    <row r="27" spans="1:7" ht="33">
      <c r="A27" s="3">
        <v>22529</v>
      </c>
      <c r="B27" s="15" t="s">
        <v>34</v>
      </c>
      <c r="C27" s="5">
        <v>300000</v>
      </c>
      <c r="D27" s="4">
        <v>0</v>
      </c>
      <c r="E27" s="5">
        <v>0</v>
      </c>
      <c r="F27" s="5">
        <f t="shared" si="2"/>
        <v>0</v>
      </c>
      <c r="G27" s="5">
        <f t="shared" si="3"/>
        <v>300000</v>
      </c>
    </row>
    <row r="28" spans="1:7" s="7" customFormat="1">
      <c r="A28" s="21" t="s">
        <v>21</v>
      </c>
      <c r="B28" s="21"/>
      <c r="C28" s="8">
        <f>SUM(C14:C27)</f>
        <v>7700000</v>
      </c>
      <c r="D28" s="8">
        <f t="shared" ref="D28:G28" si="4">SUM(D14:D27)</f>
        <v>70898</v>
      </c>
      <c r="E28" s="8">
        <f t="shared" si="4"/>
        <v>212000</v>
      </c>
      <c r="F28" s="8">
        <f t="shared" si="4"/>
        <v>282898</v>
      </c>
      <c r="G28" s="8">
        <f t="shared" si="4"/>
        <v>7417102</v>
      </c>
    </row>
    <row r="29" spans="1:7" s="7" customFormat="1">
      <c r="A29" s="17" t="s">
        <v>9</v>
      </c>
      <c r="B29" s="18"/>
      <c r="C29" s="14">
        <f>C28+C12</f>
        <v>9200000</v>
      </c>
      <c r="D29" s="14">
        <f t="shared" ref="D29:G29" si="5">D28+D12</f>
        <v>70898</v>
      </c>
      <c r="E29" s="14">
        <f t="shared" si="5"/>
        <v>212000</v>
      </c>
      <c r="F29" s="14">
        <f t="shared" si="5"/>
        <v>282898</v>
      </c>
      <c r="G29" s="14">
        <f t="shared" si="5"/>
        <v>8917102</v>
      </c>
    </row>
    <row r="30" spans="1:7" s="7" customFormat="1" ht="28.5" customHeight="1">
      <c r="A30" s="17" t="s">
        <v>17</v>
      </c>
      <c r="B30" s="18"/>
      <c r="C30" s="19"/>
      <c r="D30" s="6"/>
      <c r="E30" s="6"/>
      <c r="F30" s="6"/>
      <c r="G30" s="9">
        <f>F29/C29*100</f>
        <v>3.0749782608695653</v>
      </c>
    </row>
    <row r="31" spans="1:7">
      <c r="A31" s="1"/>
    </row>
    <row r="32" spans="1:7" ht="26.25">
      <c r="A32" s="1"/>
      <c r="B32" s="1" t="s">
        <v>10</v>
      </c>
      <c r="F32" s="1" t="s">
        <v>14</v>
      </c>
    </row>
    <row r="33" spans="1:6">
      <c r="A33" s="1"/>
      <c r="B33" s="1" t="s">
        <v>11</v>
      </c>
      <c r="F33" s="1" t="s">
        <v>11</v>
      </c>
    </row>
    <row r="34" spans="1:6">
      <c r="A34" s="1"/>
      <c r="B34" s="1" t="s">
        <v>12</v>
      </c>
      <c r="F34" s="1" t="s">
        <v>12</v>
      </c>
    </row>
    <row r="35" spans="1:6">
      <c r="A35" s="1"/>
      <c r="B35" s="1" t="s">
        <v>13</v>
      </c>
      <c r="F35" s="1" t="s">
        <v>13</v>
      </c>
    </row>
    <row r="36" spans="1:6">
      <c r="A36" s="1"/>
    </row>
  </sheetData>
  <mergeCells count="13">
    <mergeCell ref="A30:C30"/>
    <mergeCell ref="A7:C7"/>
    <mergeCell ref="A28:B28"/>
    <mergeCell ref="A1:F1"/>
    <mergeCell ref="A2:F2"/>
    <mergeCell ref="A3:F3"/>
    <mergeCell ref="A4:F4"/>
    <mergeCell ref="A5:F5"/>
    <mergeCell ref="A6:F6"/>
    <mergeCell ref="A10:G10"/>
    <mergeCell ref="A13:G13"/>
    <mergeCell ref="A29:B29"/>
    <mergeCell ref="A8:G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Mangsir (2)</vt:lpstr>
      <vt:lpstr>Mangsir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2020-12-21T06:05:51Z</dcterms:modified>
</cp:coreProperties>
</file>